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" sheetId="1" r:id="rId3"/>
    <sheet state="visible" name="M365" sheetId="2" r:id="rId4"/>
  </sheets>
  <definedNames/>
  <calcPr/>
</workbook>
</file>

<file path=xl/sharedStrings.xml><?xml version="1.0" encoding="utf-8"?>
<sst xmlns="http://schemas.openxmlformats.org/spreadsheetml/2006/main" count="32" uniqueCount="15">
  <si>
    <t>Drive</t>
  </si>
  <si>
    <t>Sport</t>
  </si>
  <si>
    <t>Eco</t>
  </si>
  <si>
    <t>Brake Lever</t>
  </si>
  <si>
    <t>pConst</t>
  </si>
  <si>
    <t>Max Watt</t>
  </si>
  <si>
    <t>Phase I</t>
  </si>
  <si>
    <t>Batt I</t>
  </si>
  <si>
    <t>min Phase I</t>
  </si>
  <si>
    <t>Max Phase I</t>
  </si>
  <si>
    <t xml:space="preserve">Put your </t>
  </si>
  <si>
    <t>constant here -&gt;</t>
  </si>
  <si>
    <t>Dont go below 32000 or you risk damaging you scooter</t>
  </si>
  <si>
    <t>all values are in mA except stated otherwise</t>
  </si>
  <si>
    <t>Dont go below 38000 or you risk damaging you scooter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</si>
</sst>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color rgb="FF000000"/>
    </font>
    <font/>
    <font>
      <sz val="11.0"/>
      <color rgb="FF000000"/>
      <name val="Calibri"/>
    </font>
    <font>
      <b/>
      <sz val="16.0"/>
      <name val="Arial"/>
    </font>
    <font>
      <sz val="11.0"/>
      <name val="Calibri"/>
    </font>
    <font>
      <color rgb="FFFF0000"/>
    </font>
    <font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CFCFF"/>
        <bgColor rgb="FFFCFCFF"/>
      </patternFill>
    </fill>
    <fill>
      <patternFill patternType="solid">
        <fgColor rgb="FFFCF8FB"/>
        <bgColor rgb="FFFCF8F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BF2F5"/>
        <bgColor rgb="FFFBF2F5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Font="1"/>
    <xf borderId="0" fillId="2" fontId="3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 shrinkToFit="0" vertical="bottom" wrapText="0"/>
    </xf>
    <xf borderId="1" fillId="2" fontId="3" numFmtId="0" xfId="0" applyAlignment="1" applyBorder="1" applyFont="1">
      <alignment readingOrder="0" shrinkToFit="0" vertical="bottom" wrapText="0"/>
    </xf>
    <xf borderId="1" fillId="0" fontId="3" numFmtId="0" xfId="0" applyAlignment="1" applyBorder="1" applyFont="1">
      <alignment readingOrder="0" shrinkToFit="0" vertical="bottom" wrapText="0"/>
    </xf>
    <xf borderId="0" fillId="2" fontId="3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2" fillId="3" fontId="3" numFmtId="0" xfId="0" applyAlignment="1" applyBorder="1" applyFill="1" applyFont="1">
      <alignment horizontal="right" readingOrder="0" shrinkToFit="0" vertical="bottom" wrapText="0"/>
    </xf>
    <xf borderId="2" fillId="3" fontId="3" numFmtId="0" xfId="0" applyAlignment="1" applyBorder="1" applyFont="1">
      <alignment horizontal="right" readingOrder="0" shrinkToFit="0" vertical="bottom" wrapText="0"/>
    </xf>
    <xf borderId="3" fillId="0" fontId="3" numFmtId="0" xfId="0" applyAlignment="1" applyBorder="1" applyFont="1">
      <alignment horizontal="right" readingOrder="0" shrinkToFit="0" vertical="bottom" wrapText="0"/>
    </xf>
    <xf borderId="2" fillId="4" fontId="3" numFmtId="1" xfId="0" applyAlignment="1" applyBorder="1" applyFill="1" applyFont="1" applyNumberFormat="1">
      <alignment horizontal="right" readingOrder="0" shrinkToFit="0" vertical="bottom" wrapText="0"/>
    </xf>
    <xf borderId="4" fillId="5" fontId="3" numFmtId="0" xfId="0" applyAlignment="1" applyBorder="1" applyFill="1" applyFont="1">
      <alignment horizontal="right" readingOrder="0" shrinkToFit="0" vertical="bottom" wrapText="0"/>
    </xf>
    <xf borderId="3" fillId="0" fontId="3" numFmtId="0" xfId="0" applyAlignment="1" applyBorder="1" applyFont="1">
      <alignment horizontal="right" readingOrder="0" shrinkToFit="0" vertical="bottom" wrapText="0"/>
    </xf>
    <xf borderId="4" fillId="4" fontId="3" numFmtId="1" xfId="0" applyAlignment="1" applyBorder="1" applyFont="1" applyNumberFormat="1">
      <alignment horizontal="right" readingOrder="0" shrinkToFit="0" vertical="bottom" wrapText="0"/>
    </xf>
    <xf borderId="5" fillId="0" fontId="4" numFmtId="0" xfId="0" applyAlignment="1" applyBorder="1" applyFont="1">
      <alignment horizontal="center" readingOrder="0" shrinkToFit="0" wrapText="0"/>
    </xf>
    <xf borderId="4" fillId="6" fontId="5" numFmtId="1" xfId="0" applyBorder="1" applyFill="1" applyFont="1" applyNumberFormat="1"/>
    <xf borderId="6" fillId="0" fontId="3" numFmtId="1" xfId="0" applyAlignment="1" applyBorder="1" applyFont="1" applyNumberFormat="1">
      <alignment horizontal="right" readingOrder="0" shrinkToFit="0" vertical="bottom" wrapText="0"/>
    </xf>
    <xf borderId="0" fillId="0" fontId="6" numFmtId="0" xfId="0" applyAlignment="1" applyFont="1">
      <alignment readingOrder="0"/>
    </xf>
    <xf borderId="4" fillId="4" fontId="3" numFmtId="1" xfId="0" applyAlignment="1" applyBorder="1" applyFont="1" applyNumberFormat="1">
      <alignment horizontal="right" readingOrder="0" shrinkToFit="0" vertical="bottom" wrapText="0"/>
    </xf>
    <xf borderId="0" fillId="6" fontId="7" numFmtId="0" xfId="0" applyAlignment="1" applyFont="1">
      <alignment horizontal="left" readingOrder="0"/>
    </xf>
    <xf borderId="6" fillId="0" fontId="3" numFmtId="1" xfId="0" applyAlignment="1" applyBorder="1" applyFont="1" applyNumberFormat="1">
      <alignment horizontal="right" readingOrder="0" shrinkToFit="0" vertical="bottom" wrapText="0"/>
    </xf>
    <xf borderId="0" fillId="0" fontId="2" numFmtId="0" xfId="0" applyAlignment="1" applyFont="1">
      <alignment readingOrder="0"/>
    </xf>
    <xf borderId="0" fillId="7" fontId="3" numFmtId="0" xfId="0" applyAlignment="1" applyFill="1" applyFont="1">
      <alignment horizontal="right" readingOrder="0" shrinkToFit="0" vertical="bottom" wrapText="0"/>
    </xf>
    <xf borderId="0" fillId="6" fontId="5" numFmtId="0" xfId="0" applyFont="1"/>
    <xf borderId="0" fillId="4" fontId="3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6">
    <dxf>
      <font/>
      <fill>
        <patternFill patternType="solid">
          <fgColor rgb="FFCC0000"/>
          <bgColor rgb="FFCC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PRO-style">
      <tableStyleElement dxfId="3" type="headerRow"/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J5" displayName="Table_1" id="1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PRO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"/>
      <c r="B1" s="4"/>
      <c r="C1" s="6" t="s">
        <v>1</v>
      </c>
      <c r="D1" s="8"/>
      <c r="E1" s="8"/>
      <c r="F1" s="6" t="s">
        <v>0</v>
      </c>
      <c r="G1" s="8"/>
      <c r="H1" s="8"/>
      <c r="I1" s="6" t="s">
        <v>3</v>
      </c>
      <c r="J1" s="8"/>
    </row>
    <row r="2">
      <c r="A2" s="2"/>
      <c r="B2" s="4" t="s">
        <v>4</v>
      </c>
      <c r="C2" s="4" t="s">
        <v>5</v>
      </c>
      <c r="D2" s="4" t="s">
        <v>6</v>
      </c>
      <c r="E2" s="4" t="s">
        <v>7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>
      <c r="A3" s="11" t="s">
        <v>10</v>
      </c>
      <c r="B3" s="13">
        <v>51575.0</v>
      </c>
      <c r="C3" s="15">
        <f t="shared" ref="C3:C4" si="1">E3*36/1000</f>
        <v>900</v>
      </c>
      <c r="D3" s="13">
        <v>55000.0</v>
      </c>
      <c r="E3" s="13">
        <v>25000.0</v>
      </c>
      <c r="F3" s="13">
        <v>612.0</v>
      </c>
      <c r="G3" s="13">
        <v>32000.0</v>
      </c>
      <c r="H3" s="13">
        <v>17000.0</v>
      </c>
      <c r="I3" s="17">
        <v>8000.0</v>
      </c>
      <c r="J3" s="17">
        <v>30000.0</v>
      </c>
    </row>
    <row r="4">
      <c r="A4" s="11" t="s">
        <v>11</v>
      </c>
      <c r="B4" s="19">
        <v>38000.0</v>
      </c>
      <c r="C4" s="20">
        <f t="shared" si="1"/>
        <v>1221.513158</v>
      </c>
      <c r="D4" s="23">
        <f>(D3*51575)/B4</f>
        <v>74648.02632</v>
      </c>
      <c r="E4" s="23">
        <f>(E3*51575)/B4</f>
        <v>33930.92105</v>
      </c>
      <c r="F4" s="23">
        <f>H4*36/1000</f>
        <v>830.6289474</v>
      </c>
      <c r="G4" s="23">
        <f>(G3*51575)/B4</f>
        <v>43431.57895</v>
      </c>
      <c r="H4" s="23">
        <f>(H3*51575)/B4</f>
        <v>23073.02632</v>
      </c>
      <c r="I4" s="25">
        <v>2000.0</v>
      </c>
      <c r="J4" s="25">
        <v>40000.0</v>
      </c>
    </row>
    <row r="5">
      <c r="A5" s="26"/>
      <c r="B5" s="27"/>
      <c r="C5" s="28"/>
      <c r="D5" s="29"/>
      <c r="E5" s="29"/>
      <c r="F5" s="29"/>
      <c r="G5" s="29"/>
      <c r="H5" s="29"/>
      <c r="I5" s="30"/>
      <c r="J5" s="31"/>
    </row>
    <row r="7">
      <c r="B7" s="22" t="s">
        <v>14</v>
      </c>
      <c r="I7" s="10" t="s">
        <v>13</v>
      </c>
    </row>
  </sheetData>
  <conditionalFormatting sqref="B4">
    <cfRule type="cellIs" dxfId="0" priority="1" operator="lessThan">
      <formula>38000</formula>
    </cfRule>
  </conditionalFormatting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3"/>
      <c r="C1" s="5" t="s">
        <v>0</v>
      </c>
      <c r="D1" s="7"/>
      <c r="E1" s="7"/>
      <c r="F1" s="5" t="s">
        <v>2</v>
      </c>
      <c r="G1" s="7"/>
      <c r="H1" s="7"/>
      <c r="I1" s="5" t="s">
        <v>3</v>
      </c>
      <c r="J1" s="7"/>
    </row>
    <row r="2">
      <c r="B2" s="9" t="s">
        <v>4</v>
      </c>
      <c r="C2" s="9" t="s">
        <v>5</v>
      </c>
      <c r="D2" s="9" t="s">
        <v>6</v>
      </c>
      <c r="E2" s="9" t="s">
        <v>7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</row>
    <row r="3">
      <c r="A3" s="10" t="s">
        <v>10</v>
      </c>
      <c r="B3" s="12">
        <v>51575.0</v>
      </c>
      <c r="C3" s="12">
        <f>(E3*36)/1000</f>
        <v>612</v>
      </c>
      <c r="D3" s="12">
        <v>32000.0</v>
      </c>
      <c r="E3" s="12">
        <v>17000.0</v>
      </c>
      <c r="F3" s="12">
        <f>(H3*36)/1000</f>
        <v>252</v>
      </c>
      <c r="G3" s="12">
        <v>17000.0</v>
      </c>
      <c r="H3" s="12">
        <v>7000.0</v>
      </c>
      <c r="I3" s="14">
        <v>8000.0</v>
      </c>
      <c r="J3" s="14">
        <v>30000.0</v>
      </c>
    </row>
    <row r="4">
      <c r="A4" s="10" t="s">
        <v>11</v>
      </c>
      <c r="B4" s="16">
        <v>3.0</v>
      </c>
      <c r="C4" s="18">
        <f>E4*36/1000</f>
        <v>10521300</v>
      </c>
      <c r="D4" s="18">
        <f>(D3*51575)/B4</f>
        <v>550133333.3</v>
      </c>
      <c r="E4" s="18">
        <f>(E3*51575)/B4</f>
        <v>292258333.3</v>
      </c>
      <c r="F4" s="18">
        <f>H4*36/1000</f>
        <v>4332300</v>
      </c>
      <c r="G4" s="18">
        <f>(G3*51575)/B4</f>
        <v>292258333.3</v>
      </c>
      <c r="H4" s="18">
        <f>(H3*51575)/B4</f>
        <v>120341666.7</v>
      </c>
      <c r="I4" s="21">
        <v>2000.0</v>
      </c>
      <c r="J4" s="21">
        <v>40000.0</v>
      </c>
    </row>
    <row r="5">
      <c r="I5" s="10"/>
    </row>
    <row r="6">
      <c r="B6" s="22" t="s">
        <v>12</v>
      </c>
      <c r="I6" s="24" t="s">
        <v>13</v>
      </c>
    </row>
  </sheetData>
  <conditionalFormatting sqref="B4">
    <cfRule type="cellIs" dxfId="0" priority="1" operator="lessThan">
      <formula>38000</formula>
    </cfRule>
  </conditionalFormatting>
  <conditionalFormatting sqref="B4">
    <cfRule type="cellIs" dxfId="1" priority="2" operator="lessThan">
      <formula>32000</formula>
    </cfRule>
  </conditionalFormatting>
  <drawing r:id="rId1"/>
</worksheet>
</file>